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Shee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<sst xmlns="http://schemas.openxmlformats.org/spreadsheetml/2006/main" count="39" uniqueCount="29">
  <si>
    <t>Investitionssumme</t>
  </si>
  <si>
    <t>Ausgabeaufschlag</t>
  </si>
  <si>
    <t>Kalkulierte Fondsrendite (p.a.)</t>
  </si>
  <si>
    <t>TER (p.a.)</t>
  </si>
  <si>
    <t>Spesen für Ankauf</t>
  </si>
  <si>
    <t>Spesen für Verkauf</t>
  </si>
  <si>
    <t>Anlagezeitraum in Jahren</t>
  </si>
  <si>
    <t>-</t>
  </si>
  <si>
    <t>=</t>
  </si>
  <si>
    <t>Investiertes Kapital</t>
  </si>
  <si>
    <t>Kapitalertragssteuer</t>
  </si>
  <si>
    <t>Kalkulierte Fondsrendite</t>
  </si>
  <si>
    <t>Fondsrendite vor Steuern</t>
  </si>
  <si>
    <t>Angenommene Besteuerung</t>
  </si>
  <si>
    <t>Fondsrendite für den Anleger</t>
  </si>
  <si>
    <t>Total Expense Ratio (TER)</t>
  </si>
  <si>
    <t>Kummulierte Rendite am
Ende der Laufzeit</t>
  </si>
  <si>
    <t>Gewinn</t>
  </si>
  <si>
    <t>Rendite in %</t>
  </si>
  <si>
    <t>Verkaufserlös</t>
  </si>
  <si>
    <t>Spesen bei Kauf / Verkauf</t>
  </si>
  <si>
    <t>Rendite p.a.</t>
  </si>
  <si>
    <t>Berechnung der Rendite von Fonds (mit und ohne Ausgabeaufschlag)</t>
  </si>
  <si>
    <t>Investiertes Kapital (ohne Ausgabeaufschlag)</t>
  </si>
  <si>
    <t>Mit AGA</t>
  </si>
  <si>
    <t>Ohne AGA</t>
  </si>
  <si>
    <t>Gewinnsteigerung in Prozent</t>
  </si>
  <si>
    <t>Gewinnsteigerung in Prozentpunkten</t>
  </si>
  <si>
    <t>Gewinnsteigerung absolut (in Euro)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</si>
</sst>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0.0%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4" fontId="3" fillId="2" borderId="0" xfId="20" applyNumberFormat="1" applyFont="1" applyFill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4" fontId="0" fillId="0" borderId="0" xfId="0" applyNumberFormat="1" applyAlignment="1">
      <alignment vertical="center"/>
    </xf>
    <xf numFmtId="44" fontId="0" fillId="0" borderId="1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10" fontId="0" fillId="0" borderId="0" xfId="21" applyNumberFormat="1" applyFont="1" applyAlignment="1">
      <alignment horizontal="center" vertical="center"/>
    </xf>
    <xf numFmtId="44" fontId="2" fillId="3" borderId="0" xfId="0" applyNumberFormat="1" applyFont="1" applyFill="1" applyAlignment="1">
      <alignment vertical="center"/>
    </xf>
    <xf numFmtId="10" fontId="0" fillId="0" borderId="0" xfId="0" applyNumberFormat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10" fontId="2" fillId="3" borderId="0" xfId="21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0" fontId="0" fillId="2" borderId="0" xfId="0" applyNumberFormat="1" applyFill="1" applyAlignment="1">
      <alignment horizontal="center" vertical="center"/>
    </xf>
    <xf numFmtId="0" fontId="0" fillId="4" borderId="0" xfId="0" applyFont="1" applyFill="1" applyAlignment="1">
      <alignment vertical="center"/>
    </xf>
    <xf numFmtId="10" fontId="0" fillId="0" borderId="0" xfId="0" applyNumberFormat="1" applyAlignment="1">
      <alignment vertical="center"/>
    </xf>
    <xf numFmtId="10" fontId="0" fillId="4" borderId="0" xfId="21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20" applyFont="1" applyAlignment="1">
      <alignment horizontal="center" vertical="center"/>
    </xf>
    <xf numFmtId="44" fontId="0" fillId="0" borderId="1" xfId="2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Währung" xfId="20"/>
    <cellStyle name="Prozent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466725</xdr:colOff>
      <xdr:row>5</xdr:row>
      <xdr:rowOff>123825</xdr:rowOff>
    </xdr:from>
    <xdr:to>
      <xdr:col>17</xdr:col>
      <xdr:colOff>590550</xdr:colOff>
      <xdr:row>22</xdr:row>
      <xdr:rowOff>57150</xdr:rowOff>
    </xdr:to>
    <xdr:sp macro="" textlink="">
      <xdr:nvSpPr>
        <xdr:cNvPr id="2" name="TextBox 1"/>
        <xdr:cNvSpPr txBox="1"/>
      </xdr:nvSpPr>
      <xdr:spPr>
        <a:xfrm>
          <a:off x="9886950" y="2343150"/>
          <a:ext cx="3781425" cy="33623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de-AT" sz="1100" b="1"/>
            <a:t>Annahmen</a:t>
          </a:r>
          <a:r>
            <a:rPr lang="de-AT" sz="1100"/>
            <a:t>:</a:t>
          </a:r>
        </a:p>
        <a:p>
          <a:endParaRPr lang="de-AT" sz="1100"/>
        </a:p>
        <a:p>
          <a:r>
            <a:rPr lang="de-AT" sz="1100"/>
            <a:t>1. Die TER kann ausreichend genau geschätzt werden und wird seitens des Fonds nicht verändert </a:t>
          </a:r>
          <a:r>
            <a:rPr lang="de-AT" sz="1100" baseline="0"/>
            <a:t>und eingehalten.</a:t>
          </a:r>
        </a:p>
        <a:p>
          <a:r>
            <a:rPr lang="de-AT" sz="1100" baseline="0"/>
            <a:t>2. Die Besteuerung erfolgt auf Basis des Gewinnes der Fondsgesellschaft (Bruttorendite - TER) und wird mit einem </a:t>
          </a:r>
          <a:r>
            <a:rPr lang="de-AT" sz="1100" b="1" baseline="0"/>
            <a:t>einheitlichen</a:t>
          </a:r>
          <a:r>
            <a:rPr lang="de-AT" sz="1100" baseline="0"/>
            <a:t> Steuersatz vorgenommen.</a:t>
          </a:r>
        </a:p>
        <a:p>
          <a:r>
            <a:rPr lang="de-AT" sz="1100" baseline="0"/>
            <a:t>3. Die Verzinsung erfolgt zu Zinseszisnen, d.h. die vom Fonds erwirtschafteten Renditen wird nicht ausgeschüttet, sondern wiederveranlagt (</a:t>
          </a:r>
          <a:r>
            <a:rPr lang="de-AT" sz="1100" b="1" baseline="0"/>
            <a:t>Thesaurierender Fonds</a:t>
          </a:r>
          <a:r>
            <a:rPr lang="de-AT" sz="1100" baseline="0"/>
            <a:t>). Werden die Renditen ausgeschüttet, der Anleger legt diese aber zu einem möglichst identen Zinssatz an, so gilt dies ebenfalls.</a:t>
          </a:r>
          <a:endParaRPr lang="de-AT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8</xdr:col>
      <xdr:colOff>295275</xdr:colOff>
      <xdr:row>2</xdr:row>
      <xdr:rowOff>0</xdr:rowOff>
    </xdr:to>
    <xdr:pic>
      <xdr:nvPicPr>
        <xdr:cNvPr id="5" name="Grafi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228600"/>
          <a:ext cx="6677025" cy="12001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27"/>
  <sheetViews>
    <sheetView showGridLines="0" tabSelected="1" workbookViewId="0" topLeftCell="A1">
      <selection activeCell="C15" sqref="C15"/>
    </sheetView>
  </sheetViews>
  <sheetFormatPr defaultColWidth="9.140625" defaultRowHeight="15"/>
  <cols>
    <col min="1" max="1" width="5.28125" style="2" customWidth="1"/>
    <col min="2" max="2" width="3.140625" style="2" customWidth="1"/>
    <col min="3" max="3" width="41.7109375" style="2" customWidth="1"/>
    <col min="4" max="4" width="3.140625" style="2" customWidth="1"/>
    <col min="5" max="5" width="11.00390625" style="2" bestFit="1" customWidth="1"/>
    <col min="6" max="6" width="4.421875" style="2" customWidth="1"/>
    <col min="7" max="7" width="4.28125" style="1" customWidth="1"/>
    <col min="8" max="8" width="28.00390625" style="2" customWidth="1"/>
    <col min="9" max="9" width="17.421875" style="2" bestFit="1" customWidth="1"/>
    <col min="10" max="10" width="13.7109375" style="2" bestFit="1" customWidth="1"/>
    <col min="11" max="16384" width="9.140625" style="2" customWidth="1"/>
  </cols>
  <sheetData>
    <row r="1" ht="18" customHeight="1"/>
    <row r="2" ht="94.5" customHeight="1"/>
    <row r="3" ht="15"/>
    <row r="4" spans="3:10" ht="32.25" customHeight="1">
      <c r="C4" s="25" t="s">
        <v>22</v>
      </c>
      <c r="D4" s="25"/>
      <c r="E4" s="25"/>
      <c r="F4" s="25"/>
      <c r="G4" s="25"/>
      <c r="H4" s="25"/>
      <c r="I4" s="25"/>
      <c r="J4" s="25"/>
    </row>
    <row r="6" ht="15"/>
    <row r="7" spans="3:9" ht="30">
      <c r="C7" s="2" t="s">
        <v>0</v>
      </c>
      <c r="E7" s="3">
        <v>2000</v>
      </c>
      <c r="H7" s="12" t="s">
        <v>16</v>
      </c>
      <c r="I7" s="13">
        <f>(1+E27)^(E15)-1</f>
        <v>0.15349554492187534</v>
      </c>
    </row>
    <row r="8" spans="3:5" ht="15">
      <c r="C8" s="2" t="s">
        <v>20</v>
      </c>
      <c r="E8" s="3">
        <v>5</v>
      </c>
    </row>
    <row r="9" spans="9:10" ht="15">
      <c r="I9" s="28" t="s">
        <v>24</v>
      </c>
      <c r="J9" s="28" t="s">
        <v>25</v>
      </c>
    </row>
    <row r="10" spans="3:10" ht="15">
      <c r="C10" s="2" t="s">
        <v>1</v>
      </c>
      <c r="E10" s="21">
        <v>0.04</v>
      </c>
      <c r="H10" s="12" t="s">
        <v>19</v>
      </c>
      <c r="I10" s="26">
        <f>(1+I7)*$E$20</f>
        <v>2209.1746676343755</v>
      </c>
      <c r="J10" s="26">
        <f>(1+I7)*$E$21</f>
        <v>2301.2236121191413</v>
      </c>
    </row>
    <row r="11" spans="3:10" ht="15">
      <c r="C11" s="2" t="s">
        <v>3</v>
      </c>
      <c r="E11" s="21">
        <v>0.015</v>
      </c>
      <c r="G11" s="1" t="s">
        <v>7</v>
      </c>
      <c r="H11" s="2" t="s">
        <v>5</v>
      </c>
      <c r="I11" s="26">
        <f>$E$8</f>
        <v>5</v>
      </c>
      <c r="J11" s="26">
        <f>$E$8</f>
        <v>5</v>
      </c>
    </row>
    <row r="12" spans="3:10" ht="15">
      <c r="C12" s="2" t="s">
        <v>10</v>
      </c>
      <c r="E12" s="20">
        <v>0.25</v>
      </c>
      <c r="G12" s="4" t="s">
        <v>7</v>
      </c>
      <c r="H12" s="5" t="s">
        <v>0</v>
      </c>
      <c r="I12" s="27">
        <f>$E$7</f>
        <v>2000</v>
      </c>
      <c r="J12" s="27">
        <f>$E$7</f>
        <v>2000</v>
      </c>
    </row>
    <row r="13" spans="7:10" ht="15">
      <c r="G13" s="1" t="s">
        <v>8</v>
      </c>
      <c r="H13" s="2" t="s">
        <v>17</v>
      </c>
      <c r="I13" s="26">
        <f>I10-I11-I12</f>
        <v>204.1746676343755</v>
      </c>
      <c r="J13" s="26">
        <f>J10-J11-J12</f>
        <v>296.2236121191413</v>
      </c>
    </row>
    <row r="14" spans="3:9" ht="15">
      <c r="C14" s="2" t="s">
        <v>2</v>
      </c>
      <c r="E14" s="20">
        <v>0.08</v>
      </c>
      <c r="I14" s="1"/>
    </row>
    <row r="15" spans="3:10" ht="15">
      <c r="C15" s="2" t="s">
        <v>6</v>
      </c>
      <c r="E15" s="19">
        <v>3</v>
      </c>
      <c r="H15" s="2" t="s">
        <v>18</v>
      </c>
      <c r="I15" s="13">
        <f>I13/I12</f>
        <v>0.10208733381718775</v>
      </c>
      <c r="J15" s="13">
        <f>J13/J12</f>
        <v>0.14811180605957067</v>
      </c>
    </row>
    <row r="16" spans="8:10" ht="15">
      <c r="H16" s="22" t="s">
        <v>21</v>
      </c>
      <c r="I16" s="24">
        <f>(1+I15)^(1/$E$15)-1</f>
        <v>0.032932646279990596</v>
      </c>
      <c r="J16" s="24">
        <f>(1+J15)^(1/$E$15)-1</f>
        <v>0.047115835852546306</v>
      </c>
    </row>
    <row r="17" spans="2:11" ht="15">
      <c r="B17" s="1"/>
      <c r="C17" s="2" t="s">
        <v>0</v>
      </c>
      <c r="E17" s="6">
        <f>E7</f>
        <v>2000</v>
      </c>
      <c r="K17" s="23"/>
    </row>
    <row r="18" spans="2:11" ht="15">
      <c r="B18" s="1" t="s">
        <v>7</v>
      </c>
      <c r="C18" s="2" t="s">
        <v>4</v>
      </c>
      <c r="E18" s="6">
        <f>E8</f>
        <v>5</v>
      </c>
      <c r="H18" s="2" t="s">
        <v>28</v>
      </c>
      <c r="J18" s="6">
        <f>J13-I13</f>
        <v>92.0489444847658</v>
      </c>
      <c r="K18" s="23"/>
    </row>
    <row r="19" spans="2:10" ht="15">
      <c r="B19" s="4" t="s">
        <v>7</v>
      </c>
      <c r="C19" s="5" t="s">
        <v>1</v>
      </c>
      <c r="D19" s="5"/>
      <c r="E19" s="7">
        <f>(E17-E18)*E10</f>
        <v>79.8</v>
      </c>
      <c r="H19" s="2" t="s">
        <v>27</v>
      </c>
      <c r="J19" s="23">
        <f>J16-I16</f>
        <v>0.01418318957255571</v>
      </c>
    </row>
    <row r="20" spans="2:10" ht="15">
      <c r="B20" s="11" t="s">
        <v>8</v>
      </c>
      <c r="C20" s="10" t="s">
        <v>9</v>
      </c>
      <c r="D20" s="10"/>
      <c r="E20" s="14">
        <f>E17-E18-E19</f>
        <v>1915.2</v>
      </c>
      <c r="H20" s="2" t="s">
        <v>26</v>
      </c>
      <c r="J20" s="23">
        <f>J16/I16-1</f>
        <v>0.43067263565677116</v>
      </c>
    </row>
    <row r="21" spans="2:5" ht="15">
      <c r="B21" s="11"/>
      <c r="C21" s="10" t="s">
        <v>23</v>
      </c>
      <c r="D21" s="10"/>
      <c r="E21" s="14">
        <f>E20+E19</f>
        <v>1995</v>
      </c>
    </row>
    <row r="22" ht="15">
      <c r="B22" s="1"/>
    </row>
    <row r="23" spans="2:5" ht="15">
      <c r="B23" s="1"/>
      <c r="C23" s="2" t="s">
        <v>11</v>
      </c>
      <c r="E23" s="15">
        <f>E14</f>
        <v>0.08</v>
      </c>
    </row>
    <row r="24" spans="2:5" ht="15">
      <c r="B24" s="4" t="s">
        <v>7</v>
      </c>
      <c r="C24" s="5" t="s">
        <v>15</v>
      </c>
      <c r="D24" s="5"/>
      <c r="E24" s="16">
        <f>E11</f>
        <v>0.015</v>
      </c>
    </row>
    <row r="25" spans="2:5" ht="15">
      <c r="B25" s="8" t="s">
        <v>8</v>
      </c>
      <c r="C25" s="9" t="s">
        <v>12</v>
      </c>
      <c r="D25" s="9"/>
      <c r="E25" s="17">
        <f>E23-E24</f>
        <v>0.065</v>
      </c>
    </row>
    <row r="26" spans="2:5" ht="15">
      <c r="B26" s="4"/>
      <c r="C26" s="5" t="s">
        <v>13</v>
      </c>
      <c r="D26" s="5"/>
      <c r="E26" s="16">
        <f>E25*E12</f>
        <v>0.01625</v>
      </c>
    </row>
    <row r="27" spans="2:5" ht="15">
      <c r="B27" s="1" t="s">
        <v>8</v>
      </c>
      <c r="C27" s="10" t="s">
        <v>14</v>
      </c>
      <c r="D27" s="10"/>
      <c r="E27" s="18">
        <f>E25-E26</f>
        <v>0.04875</v>
      </c>
    </row>
  </sheetData>
  <mergeCells count="1">
    <mergeCell ref="C4:J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Clemens Plainer</dc:creator>
  <cp:keywords/>
  <dc:description/>
  <cp:lastModifiedBy>Clemens Plainer</cp:lastModifiedBy>
  <dcterms:created xsi:type="dcterms:W3CDTF">2013-01-24T12:01:18Z</dcterms:created>
  <dcterms:modified xsi:type="dcterms:W3CDTF">2013-11-20T12:03:26Z</dcterms:modified>
  <cp:category/>
  <cp:version/>
  <cp:contentType/>
  <cp:contentStatus/>
</cp:coreProperties>
</file>