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<sst xmlns="http://schemas.openxmlformats.org/spreadsheetml/2006/main" count="36" uniqueCount="26">
  <si>
    <t>Investitionssumme</t>
  </si>
  <si>
    <t>Ausgabeaufschlag</t>
  </si>
  <si>
    <t>Kalkulierte Fondsrendite (p.a.)</t>
  </si>
  <si>
    <t>TER (p.a.)</t>
  </si>
  <si>
    <t>Spesen für Ankauf</t>
  </si>
  <si>
    <t>Spesen für Verkauf</t>
  </si>
  <si>
    <t>Anlagezeitraum in Jahren</t>
  </si>
  <si>
    <t>-</t>
  </si>
  <si>
    <t>=</t>
  </si>
  <si>
    <t>Investiertes Kapital</t>
  </si>
  <si>
    <t>Kapitalertragssteuer</t>
  </si>
  <si>
    <t>Kalkulierte Fondsrendite</t>
  </si>
  <si>
    <t>Fondsrendite vor Steuern</t>
  </si>
  <si>
    <t>Angenommene Besteuerung</t>
  </si>
  <si>
    <t>Fondsrendite für den Anleger</t>
  </si>
  <si>
    <t>Total Expense Ratio (TER)</t>
  </si>
  <si>
    <t>Kummulierte Rendite am
Ende der Laufzeit</t>
  </si>
  <si>
    <t>Gewinn</t>
  </si>
  <si>
    <t>Rendite in %</t>
  </si>
  <si>
    <t>Verkaufserlös</t>
  </si>
  <si>
    <t>Verzinsungsart</t>
  </si>
  <si>
    <t>Einfach</t>
  </si>
  <si>
    <t>Spesen bei Kauf / Verkauf</t>
  </si>
  <si>
    <t>Rendite p.a.</t>
  </si>
  <si>
    <t>Zinseszinsen</t>
  </si>
  <si>
    <t>Berechnung der Rendite von Fonds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</si>
</sst>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sz val="18"/>
      <color theme="1"/>
      <name val="Calibri"/>
      <family val="2"/>
      <scheme val="minor"/>
    </font>
    <font>
      <sz val="11"/>
      <color theme="1"/>
      <name val="Calibri"/>
      <family val="2"/>
    </font>
  </fonts>
  <fills count="5">
    <fill>
      <patternFill/>
    </fill>
    <fill>
      <patternFill patternType="gray125"/>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29">
    <xf numFmtId="0" fontId="0" fillId="0" borderId="0" xfId="0"/>
    <xf numFmtId="0" fontId="0" fillId="0" borderId="0" xfId="0" applyAlignment="1">
      <alignment horizontal="center" vertical="center"/>
    </xf>
    <xf numFmtId="0" fontId="0" fillId="0" borderId="0" xfId="0" applyAlignment="1">
      <alignment vertical="center"/>
    </xf>
    <xf numFmtId="44" fontId="3" fillId="2" borderId="0" xfId="20" applyNumberFormat="1" applyFont="1" applyFill="1" applyAlignment="1">
      <alignment vertical="center"/>
    </xf>
    <xf numFmtId="0" fontId="0" fillId="0" borderId="1" xfId="0" applyBorder="1" applyAlignment="1">
      <alignment horizontal="center" vertical="center"/>
    </xf>
    <xf numFmtId="0" fontId="0" fillId="0" borderId="1" xfId="0" applyBorder="1" applyAlignment="1">
      <alignment vertical="center"/>
    </xf>
    <xf numFmtId="44" fontId="0" fillId="0" borderId="0" xfId="0" applyNumberFormat="1" applyAlignment="1">
      <alignment vertical="center"/>
    </xf>
    <xf numFmtId="4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Alignment="1">
      <alignment vertical="center" wrapText="1"/>
    </xf>
    <xf numFmtId="10" fontId="0" fillId="0" borderId="0" xfId="21" applyNumberFormat="1" applyFont="1" applyAlignment="1">
      <alignment horizontal="center" vertical="center"/>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2" fillId="3" borderId="0" xfId="0" applyNumberFormat="1" applyFont="1" applyFill="1" applyAlignment="1">
      <alignment vertical="center"/>
    </xf>
    <xf numFmtId="10" fontId="0" fillId="0" borderId="0" xfId="0" applyNumberFormat="1" applyAlignment="1">
      <alignment horizontal="center" vertical="center"/>
    </xf>
    <xf numFmtId="10" fontId="0" fillId="0" borderId="1" xfId="0" applyNumberFormat="1" applyBorder="1" applyAlignment="1">
      <alignment horizontal="center" vertical="center"/>
    </xf>
    <xf numFmtId="10" fontId="0" fillId="0" borderId="0" xfId="0" applyNumberFormat="1" applyBorder="1" applyAlignment="1">
      <alignment horizontal="center" vertical="center"/>
    </xf>
    <xf numFmtId="10" fontId="2" fillId="3" borderId="0" xfId="21" applyNumberFormat="1" applyFont="1" applyFill="1" applyAlignment="1">
      <alignment horizontal="center" vertical="center"/>
    </xf>
    <xf numFmtId="0" fontId="0" fillId="2" borderId="0" xfId="0" applyFill="1" applyAlignment="1">
      <alignment horizontal="center" vertical="center"/>
    </xf>
    <xf numFmtId="164" fontId="0" fillId="2" borderId="0" xfId="0" applyNumberFormat="1" applyFill="1" applyAlignment="1">
      <alignment horizontal="center" vertical="center"/>
    </xf>
    <xf numFmtId="10" fontId="0" fillId="2" borderId="0" xfId="0" applyNumberFormat="1" applyFill="1" applyAlignment="1">
      <alignment horizontal="center" vertical="center"/>
    </xf>
    <xf numFmtId="10" fontId="0" fillId="0" borderId="0" xfId="21" applyNumberFormat="1" applyFont="1" applyAlignment="1">
      <alignment horizontal="center" vertical="center"/>
    </xf>
    <xf numFmtId="0" fontId="0" fillId="4" borderId="0" xfId="0" applyFont="1" applyFill="1" applyAlignment="1">
      <alignment vertical="center"/>
    </xf>
    <xf numFmtId="10" fontId="0" fillId="0" borderId="0" xfId="0" applyNumberFormat="1" applyAlignment="1">
      <alignment vertical="center"/>
    </xf>
    <xf numFmtId="10" fontId="0" fillId="4" borderId="0" xfId="21" applyNumberFormat="1" applyFont="1" applyFill="1" applyAlignment="1">
      <alignment horizontal="center" vertical="center"/>
    </xf>
    <xf numFmtId="0" fontId="4" fillId="0" borderId="0" xfId="0"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Währung" xfId="20"/>
    <cellStyle name="Prozent"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17</xdr:row>
      <xdr:rowOff>47625</xdr:rowOff>
    </xdr:from>
    <xdr:to>
      <xdr:col>12</xdr:col>
      <xdr:colOff>533400</xdr:colOff>
      <xdr:row>28</xdr:row>
      <xdr:rowOff>114300</xdr:rowOff>
    </xdr:to>
    <xdr:sp macro="" textlink="">
      <xdr:nvSpPr>
        <xdr:cNvPr id="2" name="TextBox 1"/>
        <xdr:cNvSpPr txBox="1"/>
      </xdr:nvSpPr>
      <xdr:spPr>
        <a:xfrm>
          <a:off x="3962400" y="4743450"/>
          <a:ext cx="5810250" cy="2162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AT" sz="1100"/>
            <a:t>Annahmen:</a:t>
          </a:r>
        </a:p>
        <a:p>
          <a:endParaRPr lang="de-AT" sz="1100"/>
        </a:p>
        <a:p>
          <a:r>
            <a:rPr lang="de-AT" sz="1100"/>
            <a:t>1. Die TER kann ausreichend genau geschätzt werden und wird seitens des Fonds nicht verändert</a:t>
          </a:r>
          <a:endParaRPr lang="de-AT" sz="1100" baseline="0"/>
        </a:p>
        <a:p>
          <a:r>
            <a:rPr lang="de-AT" sz="1100" baseline="0"/>
            <a:t>und eingehalten.</a:t>
          </a:r>
        </a:p>
        <a:p>
          <a:r>
            <a:rPr lang="de-AT" sz="1100" baseline="0"/>
            <a:t>2. Die Besteuerung der Erträge wird mit einem einheitlichen Steuersatz (Zelle E12) vorgenommen - es gibt keine Steuerschlupflöcher.</a:t>
          </a:r>
        </a:p>
        <a:p>
          <a:r>
            <a:rPr lang="de-AT" sz="1100" baseline="0"/>
            <a:t>3. Bei einfacher Verzinsung wird angenommen, dass die vom Fonds erwirtschafteten Renditen ausgeschüttet und vom Anleger konsumiert werden.</a:t>
          </a:r>
        </a:p>
        <a:p>
          <a:r>
            <a:rPr lang="de-AT" sz="1100" baseline="0"/>
            <a:t>4. Bei Verzinsung mit Zinseszinsen wird angenommen, dass die vom Fonds erwirtschafteten Renditen nicht ausgeschüttet werden und somit wiederveranlagt werden. Werden die Renditen ausgeschüttet, der Anleger legt diese aber zu einem möglichst identen Zinssatz an, so gilt dies ebenfalls.</a:t>
          </a:r>
          <a:endParaRPr lang="de-AT" sz="1100"/>
        </a:p>
      </xdr:txBody>
    </xdr:sp>
    <xdr:clientData/>
  </xdr:twoCellAnchor>
  <xdr:twoCellAnchor editAs="oneCell">
    <xdr:from>
      <xdr:col>1</xdr:col>
      <xdr:colOff>0</xdr:colOff>
      <xdr:row>1</xdr:row>
      <xdr:rowOff>0</xdr:rowOff>
    </xdr:from>
    <xdr:to>
      <xdr:col>9</xdr:col>
      <xdr:colOff>476250</xdr:colOff>
      <xdr:row>2</xdr:row>
      <xdr:rowOff>0</xdr:rowOff>
    </xdr:to>
    <xdr:pic>
      <xdr:nvPicPr>
        <xdr:cNvPr id="5"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2425" y="228600"/>
          <a:ext cx="6677025" cy="12001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27"/>
  <sheetViews>
    <sheetView showGridLines="0" tabSelected="1" zoomScale="80" zoomScaleNormal="80" workbookViewId="0" topLeftCell="A1"/>
  </sheetViews>
  <sheetFormatPr defaultColWidth="9.140625" defaultRowHeight="15"/>
  <cols>
    <col min="1" max="1" width="5.28125" style="2" customWidth="1"/>
    <col min="2" max="2" width="3.140625" style="2" customWidth="1"/>
    <col min="3" max="3" width="29.8515625" style="2" bestFit="1" customWidth="1"/>
    <col min="4" max="4" width="3.140625" style="2" customWidth="1"/>
    <col min="5" max="5" width="11.7109375" style="2" bestFit="1" customWidth="1"/>
    <col min="6" max="6" width="4.421875" style="2" customWidth="1"/>
    <col min="7" max="7" width="4.28125" style="1" customWidth="1"/>
    <col min="8" max="8" width="24.57421875" style="2" bestFit="1" customWidth="1"/>
    <col min="9" max="9" width="11.8515625" style="2" bestFit="1" customWidth="1"/>
    <col min="10" max="10" width="17.421875" style="2" bestFit="1" customWidth="1"/>
    <col min="11" max="11" width="13.7109375" style="2" bestFit="1" customWidth="1"/>
    <col min="12" max="16384" width="9.140625" style="2" customWidth="1"/>
  </cols>
  <sheetData>
    <row r="1" ht="18" customHeight="1"/>
    <row r="2" ht="94.5" customHeight="1"/>
    <row r="3" ht="15"/>
    <row r="4" spans="3:11" ht="32.25" customHeight="1">
      <c r="C4" s="28" t="s">
        <v>25</v>
      </c>
      <c r="D4" s="28"/>
      <c r="E4" s="28"/>
      <c r="F4" s="28"/>
      <c r="G4" s="28"/>
      <c r="H4" s="28"/>
      <c r="I4" s="28"/>
      <c r="J4" s="28"/>
      <c r="K4" s="28"/>
    </row>
    <row r="7" spans="3:10" ht="15">
      <c r="C7" s="2" t="s">
        <v>0</v>
      </c>
      <c r="E7" s="3">
        <v>3000</v>
      </c>
      <c r="H7" s="2" t="s">
        <v>20</v>
      </c>
      <c r="I7" s="1" t="s">
        <v>21</v>
      </c>
      <c r="J7" s="1" t="s">
        <v>24</v>
      </c>
    </row>
    <row r="8" spans="3:10" ht="30">
      <c r="C8" s="2" t="s">
        <v>22</v>
      </c>
      <c r="E8" s="3">
        <v>10</v>
      </c>
      <c r="H8" s="12" t="s">
        <v>16</v>
      </c>
      <c r="I8" s="13">
        <f>E27*E15</f>
        <v>0.4125000000000001</v>
      </c>
      <c r="J8" s="13">
        <f>(1+E27)^(E15)-1</f>
        <v>0.49813221915614014</v>
      </c>
    </row>
    <row r="10" spans="3:10" ht="15">
      <c r="C10" s="2" t="s">
        <v>1</v>
      </c>
      <c r="E10" s="23">
        <v>0.02</v>
      </c>
      <c r="H10" s="12" t="s">
        <v>19</v>
      </c>
      <c r="I10" s="14">
        <f>(1+I8)*$E$21</f>
        <v>4138.9075</v>
      </c>
      <c r="J10" s="14">
        <f>(1+J8)*$E$21</f>
        <v>4389.8270285713215</v>
      </c>
    </row>
    <row r="11" spans="3:10" ht="15">
      <c r="C11" s="2" t="s">
        <v>3</v>
      </c>
      <c r="E11" s="23">
        <v>0.015</v>
      </c>
      <c r="G11" s="1" t="s">
        <v>7</v>
      </c>
      <c r="H11" s="2" t="s">
        <v>5</v>
      </c>
      <c r="I11" s="14">
        <f>$E$8</f>
        <v>10</v>
      </c>
      <c r="J11" s="14">
        <f>$E$8</f>
        <v>10</v>
      </c>
    </row>
    <row r="12" spans="3:10" ht="15">
      <c r="C12" s="2" t="s">
        <v>10</v>
      </c>
      <c r="E12" s="22">
        <v>0.25</v>
      </c>
      <c r="G12" s="4" t="s">
        <v>7</v>
      </c>
      <c r="H12" s="5" t="s">
        <v>0</v>
      </c>
      <c r="I12" s="15">
        <f>$E$7</f>
        <v>3000</v>
      </c>
      <c r="J12" s="15">
        <f>$E$7</f>
        <v>3000</v>
      </c>
    </row>
    <row r="13" spans="7:10" ht="15">
      <c r="G13" s="1" t="s">
        <v>8</v>
      </c>
      <c r="H13" s="2" t="s">
        <v>17</v>
      </c>
      <c r="I13" s="14">
        <f>I10-I11-I12</f>
        <v>1128.9075000000003</v>
      </c>
      <c r="J13" s="14">
        <f>J10-J11-J12</f>
        <v>1379.8270285713215</v>
      </c>
    </row>
    <row r="14" spans="3:10" ht="15">
      <c r="C14" s="2" t="s">
        <v>2</v>
      </c>
      <c r="E14" s="22">
        <v>0.07</v>
      </c>
      <c r="I14" s="1"/>
      <c r="J14" s="1"/>
    </row>
    <row r="15" spans="3:10" ht="15">
      <c r="C15" s="2" t="s">
        <v>6</v>
      </c>
      <c r="E15" s="21">
        <v>10</v>
      </c>
      <c r="H15" s="2" t="s">
        <v>18</v>
      </c>
      <c r="I15" s="13">
        <f>I13/I12</f>
        <v>0.3763025000000001</v>
      </c>
      <c r="J15" s="13">
        <f>J13/J12</f>
        <v>0.45994234285710717</v>
      </c>
    </row>
    <row r="16" spans="8:10" ht="15">
      <c r="H16" s="25" t="s">
        <v>23</v>
      </c>
      <c r="I16" s="24">
        <f>(1+I15)^(1/$E$15)-1</f>
        <v>0.032455613462705646</v>
      </c>
      <c r="J16" s="27">
        <f>(1+J15)^(1/$E$15)-1</f>
        <v>0.038564731764549</v>
      </c>
    </row>
    <row r="17" ht="15">
      <c r="L17" s="26"/>
    </row>
    <row r="18" spans="2:12" ht="15">
      <c r="B18" s="1"/>
      <c r="C18" s="2" t="s">
        <v>0</v>
      </c>
      <c r="E18" s="6">
        <f>E7</f>
        <v>3000</v>
      </c>
      <c r="L18" s="26"/>
    </row>
    <row r="19" spans="2:5" ht="15">
      <c r="B19" s="1" t="s">
        <v>7</v>
      </c>
      <c r="C19" s="2" t="s">
        <v>4</v>
      </c>
      <c r="E19" s="6">
        <f>E8</f>
        <v>10</v>
      </c>
    </row>
    <row r="20" spans="2:5" ht="15">
      <c r="B20" s="4" t="s">
        <v>7</v>
      </c>
      <c r="C20" s="5" t="s">
        <v>1</v>
      </c>
      <c r="D20" s="5"/>
      <c r="E20" s="7">
        <f>(E18-E19)*E10</f>
        <v>59.800000000000004</v>
      </c>
    </row>
    <row r="21" spans="2:5" ht="15">
      <c r="B21" s="11" t="s">
        <v>8</v>
      </c>
      <c r="C21" s="10" t="s">
        <v>9</v>
      </c>
      <c r="D21" s="10"/>
      <c r="E21" s="16">
        <f>E18-E19-E20</f>
        <v>2930.2</v>
      </c>
    </row>
    <row r="22" ht="15">
      <c r="B22" s="1"/>
    </row>
    <row r="23" spans="2:5" ht="15">
      <c r="B23" s="1"/>
      <c r="C23" s="2" t="s">
        <v>11</v>
      </c>
      <c r="E23" s="17">
        <f>E14</f>
        <v>0.07</v>
      </c>
    </row>
    <row r="24" spans="2:5" ht="15">
      <c r="B24" s="4" t="s">
        <v>7</v>
      </c>
      <c r="C24" s="5" t="s">
        <v>15</v>
      </c>
      <c r="D24" s="5"/>
      <c r="E24" s="18">
        <f>E11</f>
        <v>0.015</v>
      </c>
    </row>
    <row r="25" spans="2:5" ht="15">
      <c r="B25" s="8" t="s">
        <v>8</v>
      </c>
      <c r="C25" s="9" t="s">
        <v>12</v>
      </c>
      <c r="D25" s="9"/>
      <c r="E25" s="19">
        <f>E23-E24</f>
        <v>0.05500000000000001</v>
      </c>
    </row>
    <row r="26" spans="2:5" ht="15">
      <c r="B26" s="4"/>
      <c r="C26" s="5" t="s">
        <v>13</v>
      </c>
      <c r="D26" s="5"/>
      <c r="E26" s="18">
        <f>E25*E12</f>
        <v>0.013750000000000002</v>
      </c>
    </row>
    <row r="27" spans="2:5" ht="15">
      <c r="B27" s="1" t="s">
        <v>8</v>
      </c>
      <c r="C27" s="10" t="s">
        <v>14</v>
      </c>
      <c r="D27" s="10"/>
      <c r="E27" s="20">
        <f>E25-E26</f>
        <v>0.04125000000000001</v>
      </c>
    </row>
  </sheetData>
  <mergeCells count="1">
    <mergeCell ref="C4:K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Clemens Plainer</dc:creator>
  <cp:keywords/>
  <dc:description/>
  <cp:lastModifiedBy>Clemens Plainer</cp:lastModifiedBy>
  <dcterms:created xsi:type="dcterms:W3CDTF">2013-01-24T12:01:18Z</dcterms:created>
  <dcterms:modified xsi:type="dcterms:W3CDTF">2015-04-09T00:48:22Z</dcterms:modified>
  <cp:category/>
  <cp:version/>
  <cp:contentType/>
  <cp:contentStatus/>
</cp:coreProperties>
</file>