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3715" windowHeight="9525" activeTab="0"/>
  </bookViews>
  <sheets>
    <sheet name="Tabelle1" sheetId="1" r:id="rId1"/>
    <sheet name="Tabelle2" sheetId="2" r:id="rId2"/>
    <sheet name="Tabelle3" sheetId="3" r:id="rId3"/>
  </sheets>
  <definedNames/>
  <calcPr calcId="152511"/>
</workbook>
</file>

<file path=xl/sharedStrings.xml><?xml version="1.0" encoding="utf-8"?>
<sst xmlns="http://schemas.openxmlformats.org/spreadsheetml/2006/main" count="42" uniqueCount="29">
  <si>
    <t>Kaufkurs</t>
  </si>
  <si>
    <t>Gekaufte Stück</t>
  </si>
  <si>
    <t>Kaufdatum</t>
  </si>
  <si>
    <t>Verkaufsspesen</t>
  </si>
  <si>
    <t>Ankaufspesen</t>
  </si>
  <si>
    <t>Verkaufspesen</t>
  </si>
  <si>
    <t>Dividendenzahlung (je Stück)</t>
  </si>
  <si>
    <t>KESt</t>
  </si>
  <si>
    <t>Verkaufskurs</t>
  </si>
  <si>
    <t>Verkaufsdatum</t>
  </si>
  <si>
    <t>Kaufpreis</t>
  </si>
  <si>
    <t>+</t>
  </si>
  <si>
    <t>Finanztransaktionssteuer (FTS)</t>
  </si>
  <si>
    <t>FTS</t>
  </si>
  <si>
    <t>-</t>
  </si>
  <si>
    <t>Kursgewinnsteuer (KGSt)</t>
  </si>
  <si>
    <t>Dividendenzahlung</t>
  </si>
  <si>
    <t>Gesamtkaufpreis</t>
  </si>
  <si>
    <t>KGSt</t>
  </si>
  <si>
    <t>(Brutto)Verkaufserlös</t>
  </si>
  <si>
    <t>(Netto)Verkaufserlös</t>
  </si>
  <si>
    <t>Gewinn vor Dividende</t>
  </si>
  <si>
    <t>Gewinn</t>
  </si>
  <si>
    <t>=</t>
  </si>
  <si>
    <t>Behaltedauer</t>
  </si>
  <si>
    <t>Rendite</t>
  </si>
  <si>
    <t>Dividendenrendite</t>
  </si>
  <si>
    <t>echte Rendite p.a.</t>
  </si>
  <si>
    <t>Berechnung der Rendite einer Aktie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</si>
</sst>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#\ &quot;Stück&quot;"/>
    <numFmt numFmtId="167" formatCode="_-&quot;€&quot;\ * #,##0.000_-;\-&quot;€&quot;\ * #,##0.000_-;_-&quot;€&quot;\ * &quot;-&quot;??_-;_-@_-"/>
    <numFmt numFmtId="168" formatCode="0\ &quot;Tage&quot;"/>
    <numFmt numFmtId="169" formatCode="_-&quot;€&quot;\ * #,##0.00_-;[Red]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164" fontId="0" fillId="0" borderId="0" xfId="21" applyFont="1"/>
    <xf numFmtId="166" fontId="0" fillId="0" borderId="0" xfId="2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7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 applyBorder="1"/>
    <xf numFmtId="0" fontId="2" fillId="0" borderId="2" xfId="0" applyFont="1" applyFill="1" applyBorder="1"/>
    <xf numFmtId="10" fontId="0" fillId="2" borderId="0" xfId="0" applyNumberFormat="1" applyFill="1"/>
    <xf numFmtId="164" fontId="0" fillId="3" borderId="0" xfId="21" applyFont="1" applyFill="1"/>
    <xf numFmtId="14" fontId="0" fillId="3" borderId="0" xfId="0" applyNumberFormat="1" applyFill="1"/>
    <xf numFmtId="166" fontId="0" fillId="3" borderId="0" xfId="20" applyNumberFormat="1" applyFont="1" applyFill="1"/>
    <xf numFmtId="168" fontId="0" fillId="0" borderId="0" xfId="0" applyNumberFormat="1"/>
    <xf numFmtId="169" fontId="0" fillId="0" borderId="0" xfId="0" applyNumberFormat="1"/>
    <xf numFmtId="169" fontId="0" fillId="0" borderId="1" xfId="0" applyNumberFormat="1" applyBorder="1"/>
    <xf numFmtId="169" fontId="2" fillId="0" borderId="2" xfId="0" applyNumberFormat="1" applyFont="1" applyBorder="1"/>
    <xf numFmtId="0" fontId="2" fillId="0" borderId="0" xfId="0" applyFont="1"/>
    <xf numFmtId="10" fontId="2" fillId="0" borderId="0" xfId="22" applyNumberFormat="1" applyFont="1"/>
    <xf numFmtId="0" fontId="2" fillId="0" borderId="0" xfId="0" applyFont="1" applyFill="1" applyBorder="1"/>
    <xf numFmtId="169" fontId="2" fillId="0" borderId="0" xfId="0" applyNumberFormat="1" applyFont="1"/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  <cellStyle name="Proz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7</xdr:col>
      <xdr:colOff>0</xdr:colOff>
      <xdr:row>7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667702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tabSelected="1" workbookViewId="0" topLeftCell="A1">
      <selection activeCell="C10" sqref="C10"/>
    </sheetView>
  </sheetViews>
  <sheetFormatPr defaultColWidth="11.421875" defaultRowHeight="15"/>
  <cols>
    <col min="2" max="2" width="27.28125" style="0" bestFit="1" customWidth="1"/>
    <col min="3" max="3" width="13.140625" style="0" customWidth="1"/>
    <col min="4" max="4" width="15.7109375" style="0" customWidth="1"/>
    <col min="5" max="5" width="2.00390625" style="0" bestFit="1" customWidth="1"/>
    <col min="6" max="6" width="26.57421875" style="0" customWidth="1"/>
    <col min="7" max="7" width="15.8515625" style="0" customWidth="1"/>
  </cols>
  <sheetData>
    <row r="1" spans="2:4" ht="15">
      <c r="B1" s="1"/>
      <c r="C1" s="1"/>
      <c r="D1" s="1"/>
    </row>
    <row r="2" spans="2:4" ht="15">
      <c r="B2" s="1"/>
      <c r="C2" s="1"/>
      <c r="D2" s="1"/>
    </row>
    <row r="3" spans="2:4" ht="15">
      <c r="B3" s="1"/>
      <c r="C3" s="1"/>
      <c r="D3" s="1"/>
    </row>
    <row r="4" spans="2:4" ht="15">
      <c r="B4" s="1"/>
      <c r="C4" s="1"/>
      <c r="D4" s="1"/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7" ht="23.25">
      <c r="B8" s="27" t="s">
        <v>28</v>
      </c>
      <c r="C8" s="27"/>
      <c r="D8" s="27"/>
      <c r="E8" s="27"/>
      <c r="F8" s="27"/>
      <c r="G8" s="27"/>
    </row>
    <row r="9" spans="2:4" ht="15">
      <c r="B9" s="1"/>
      <c r="C9" s="1"/>
      <c r="D9" s="1"/>
    </row>
    <row r="10" spans="2:7" ht="15">
      <c r="B10" t="s">
        <v>0</v>
      </c>
      <c r="C10" s="16">
        <v>20</v>
      </c>
      <c r="D10" s="4"/>
      <c r="F10" t="s">
        <v>10</v>
      </c>
      <c r="G10" s="20">
        <f>C12*C10</f>
        <v>1000</v>
      </c>
    </row>
    <row r="11" spans="2:7" ht="15">
      <c r="B11" t="s">
        <v>2</v>
      </c>
      <c r="C11" s="17">
        <f ca="1">TODAY()</f>
        <v>41626</v>
      </c>
      <c r="D11" s="2"/>
      <c r="E11" s="6" t="s">
        <v>11</v>
      </c>
      <c r="F11" t="s">
        <v>4</v>
      </c>
      <c r="G11" s="20">
        <f>C18</f>
        <v>5</v>
      </c>
    </row>
    <row r="12" spans="2:7" ht="15">
      <c r="B12" t="s">
        <v>1</v>
      </c>
      <c r="C12" s="18">
        <v>50</v>
      </c>
      <c r="D12" s="5"/>
      <c r="E12" s="7" t="s">
        <v>11</v>
      </c>
      <c r="F12" s="7" t="s">
        <v>13</v>
      </c>
      <c r="G12" s="21">
        <f>G10*C23</f>
        <v>0</v>
      </c>
    </row>
    <row r="13" spans="5:7" ht="15">
      <c r="E13" s="23" t="s">
        <v>23</v>
      </c>
      <c r="F13" s="25" t="s">
        <v>17</v>
      </c>
      <c r="G13" s="26">
        <f>SUM(G10:G12)</f>
        <v>1005</v>
      </c>
    </row>
    <row r="14" spans="2:11" ht="15">
      <c r="B14" t="s">
        <v>8</v>
      </c>
      <c r="C14" s="16">
        <v>25</v>
      </c>
      <c r="D14" s="4"/>
      <c r="G14" s="20"/>
      <c r="I14" s="8"/>
      <c r="J14" s="10"/>
      <c r="K14" s="11"/>
    </row>
    <row r="15" spans="2:11" ht="15">
      <c r="B15" t="s">
        <v>9</v>
      </c>
      <c r="C15" s="17">
        <f ca="1">C11+200</f>
        <v>41826</v>
      </c>
      <c r="D15" s="2"/>
      <c r="F15" t="s">
        <v>19</v>
      </c>
      <c r="G15" s="20">
        <f>C14*C12</f>
        <v>1250</v>
      </c>
      <c r="I15" s="11"/>
      <c r="J15" s="11"/>
      <c r="K15" s="11"/>
    </row>
    <row r="16" spans="3:11" ht="15">
      <c r="C16" s="5"/>
      <c r="D16" s="5"/>
      <c r="E16" t="s">
        <v>14</v>
      </c>
      <c r="F16" t="s">
        <v>3</v>
      </c>
      <c r="G16" s="20">
        <f>C19</f>
        <v>5</v>
      </c>
      <c r="I16" s="11"/>
      <c r="J16" s="11"/>
      <c r="K16" s="12"/>
    </row>
    <row r="17" spans="2:11" ht="15">
      <c r="B17" t="s">
        <v>6</v>
      </c>
      <c r="C17" s="16">
        <v>0.35</v>
      </c>
      <c r="E17" t="s">
        <v>14</v>
      </c>
      <c r="F17" t="s">
        <v>13</v>
      </c>
      <c r="G17" s="20">
        <f>G15*C23</f>
        <v>0</v>
      </c>
      <c r="I17" s="11"/>
      <c r="J17" s="11"/>
      <c r="K17" s="12"/>
    </row>
    <row r="18" spans="2:11" ht="15">
      <c r="B18" t="s">
        <v>4</v>
      </c>
      <c r="C18" s="16">
        <v>5</v>
      </c>
      <c r="D18" s="4"/>
      <c r="E18" s="7" t="s">
        <v>14</v>
      </c>
      <c r="F18" s="7" t="s">
        <v>18</v>
      </c>
      <c r="G18" s="21">
        <f>(G15-G10)*C22</f>
        <v>62.5</v>
      </c>
      <c r="I18" s="11"/>
      <c r="J18" s="8"/>
      <c r="K18" s="12"/>
    </row>
    <row r="19" spans="2:11" ht="15">
      <c r="B19" t="s">
        <v>5</v>
      </c>
      <c r="C19" s="16">
        <v>5</v>
      </c>
      <c r="D19" s="4"/>
      <c r="E19" s="8" t="s">
        <v>23</v>
      </c>
      <c r="F19" s="13" t="s">
        <v>20</v>
      </c>
      <c r="G19" s="20">
        <f>G15-G16-G17-G18</f>
        <v>1182.5</v>
      </c>
      <c r="I19" s="11"/>
      <c r="J19" s="11"/>
      <c r="K19" s="11"/>
    </row>
    <row r="20" spans="4:11" ht="15">
      <c r="D20" s="4"/>
      <c r="E20" s="7" t="s">
        <v>14</v>
      </c>
      <c r="F20" s="9" t="s">
        <v>17</v>
      </c>
      <c r="G20" s="21">
        <f>G13</f>
        <v>1005</v>
      </c>
      <c r="I20" s="11"/>
      <c r="J20" s="11"/>
      <c r="K20" s="12"/>
    </row>
    <row r="21" spans="2:11" ht="15">
      <c r="B21" t="s">
        <v>7</v>
      </c>
      <c r="C21" s="15">
        <v>0.25</v>
      </c>
      <c r="E21" s="8" t="s">
        <v>23</v>
      </c>
      <c r="F21" s="8" t="s">
        <v>21</v>
      </c>
      <c r="G21" s="20">
        <f>G19-G20</f>
        <v>177.5</v>
      </c>
      <c r="I21" s="11"/>
      <c r="J21" s="11"/>
      <c r="K21" s="12"/>
    </row>
    <row r="22" spans="2:11" ht="15">
      <c r="B22" t="s">
        <v>15</v>
      </c>
      <c r="C22" s="15">
        <v>0.25</v>
      </c>
      <c r="D22" s="3"/>
      <c r="E22" t="s">
        <v>11</v>
      </c>
      <c r="F22" s="8" t="s">
        <v>16</v>
      </c>
      <c r="G22" s="20">
        <f>C12*C17</f>
        <v>17.5</v>
      </c>
      <c r="I22" s="11"/>
      <c r="J22" s="8"/>
      <c r="K22" s="12"/>
    </row>
    <row r="23" spans="2:11" ht="15">
      <c r="B23" t="s">
        <v>12</v>
      </c>
      <c r="C23" s="15">
        <v>0</v>
      </c>
      <c r="D23" s="3"/>
      <c r="E23" s="7" t="s">
        <v>14</v>
      </c>
      <c r="F23" s="9" t="s">
        <v>7</v>
      </c>
      <c r="G23" s="21">
        <f>G22*C21</f>
        <v>4.375</v>
      </c>
      <c r="I23" s="11"/>
      <c r="J23" s="11"/>
      <c r="K23" s="11"/>
    </row>
    <row r="24" spans="4:11" ht="15.75" thickBot="1">
      <c r="D24" s="3"/>
      <c r="E24" s="14" t="s">
        <v>23</v>
      </c>
      <c r="F24" s="14" t="s">
        <v>22</v>
      </c>
      <c r="G24" s="22">
        <f>G21+G22-G23</f>
        <v>190.625</v>
      </c>
      <c r="I24" s="11"/>
      <c r="J24" s="11"/>
      <c r="K24" s="12"/>
    </row>
    <row r="25" spans="9:11" ht="15.75" thickTop="1">
      <c r="I25" s="11"/>
      <c r="J25" s="11"/>
      <c r="K25" s="12"/>
    </row>
    <row r="26" spans="6:11" ht="15">
      <c r="F26" t="s">
        <v>24</v>
      </c>
      <c r="G26" s="19">
        <f ca="1">C15-C11</f>
        <v>200</v>
      </c>
      <c r="I26" s="11"/>
      <c r="J26" s="8"/>
      <c r="K26" s="12"/>
    </row>
    <row r="27" spans="9:11" ht="15">
      <c r="I27" s="11"/>
      <c r="J27" s="8"/>
      <c r="K27" s="12"/>
    </row>
    <row r="28" spans="6:11" ht="15">
      <c r="F28" s="23" t="s">
        <v>25</v>
      </c>
      <c r="G28" s="24">
        <f>G24/G13</f>
        <v>0.1896766169154229</v>
      </c>
      <c r="I28" s="11"/>
      <c r="J28" s="8"/>
      <c r="K28" s="12"/>
    </row>
    <row r="29" spans="6:7" ht="15">
      <c r="F29" s="23" t="s">
        <v>27</v>
      </c>
      <c r="G29" s="24">
        <f ca="1">(1+G28)^(1/(G26/360))-1</f>
        <v>0.36701117898977187</v>
      </c>
    </row>
    <row r="31" spans="6:7" ht="15">
      <c r="F31" s="23" t="s">
        <v>26</v>
      </c>
      <c r="G31" s="24">
        <f>(G22-G23)/G13</f>
        <v>0.013059701492537313</v>
      </c>
    </row>
  </sheetData>
  <mergeCells count="1">
    <mergeCell ref="B8:G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cp:lastPrinted>2012-03-21T17:43:34Z</cp:lastPrinted>
  <dcterms:created xsi:type="dcterms:W3CDTF">2012-03-21T15:51:53Z</dcterms:created>
  <dcterms:modified xsi:type="dcterms:W3CDTF">2013-12-18T20:53:25Z</dcterms:modified>
  <cp:category/>
  <cp:version/>
  <cp:contentType/>
  <cp:contentStatus/>
</cp:coreProperties>
</file>